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wernerheister 1/Doku_2018/Learning_2018/003_Materialien_think4future/0005_Abschreibung/"/>
    </mc:Choice>
  </mc:AlternateContent>
  <xr:revisionPtr revIDLastSave="0" documentId="13_ncr:1_{214B0543-0A72-FE46-871A-32CBFEAC9220}" xr6:coauthVersionLast="36" xr6:coauthVersionMax="36" xr10:uidLastSave="{00000000-0000-0000-0000-000000000000}"/>
  <bookViews>
    <workbookView xWindow="0" yWindow="460" windowWidth="28800" windowHeight="16500" tabRatio="500" activeTab="1" xr2:uid="{00000000-000D-0000-FFFF-FFFF00000000}"/>
  </bookViews>
  <sheets>
    <sheet name="Vergleich" sheetId="2" r:id="rId1"/>
    <sheet name="Längere Nutzung" sheetId="3" r:id="rId2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3" l="1"/>
  <c r="G34" i="3"/>
  <c r="G35" i="3"/>
  <c r="D35" i="3" s="1"/>
  <c r="G36" i="3"/>
  <c r="D36" i="3" s="1"/>
  <c r="G37" i="3"/>
  <c r="G32" i="3"/>
  <c r="D14" i="3"/>
  <c r="D13" i="3"/>
  <c r="D12" i="3"/>
  <c r="D32" i="3"/>
  <c r="E32" i="3"/>
  <c r="D33" i="3"/>
  <c r="D34" i="3"/>
  <c r="D37" i="3"/>
  <c r="G19" i="3"/>
  <c r="H19" i="3" s="1"/>
  <c r="D19" i="3"/>
  <c r="E19" i="3" s="1"/>
  <c r="D20" i="3"/>
  <c r="D21" i="3"/>
  <c r="D22" i="3"/>
  <c r="D23" i="3"/>
  <c r="G29" i="2"/>
  <c r="G34" i="2" s="1"/>
  <c r="D34" i="2" s="1"/>
  <c r="D29" i="2"/>
  <c r="E29" i="2" s="1"/>
  <c r="E30" i="2" s="1"/>
  <c r="E31" i="2" s="1"/>
  <c r="E32" i="2" s="1"/>
  <c r="E33" i="2" s="1"/>
  <c r="E34" i="2" s="1"/>
  <c r="D30" i="2"/>
  <c r="D31" i="2"/>
  <c r="D32" i="2"/>
  <c r="D33" i="2"/>
  <c r="G19" i="2"/>
  <c r="H19" i="2" s="1"/>
  <c r="D19" i="2"/>
  <c r="E19" i="2" s="1"/>
  <c r="E20" i="2" s="1"/>
  <c r="E21" i="2" s="1"/>
  <c r="E22" i="2" s="1"/>
  <c r="E23" i="2" s="1"/>
  <c r="E24" i="2" s="1"/>
  <c r="D20" i="2"/>
  <c r="D21" i="2"/>
  <c r="D22" i="2"/>
  <c r="D23" i="2"/>
  <c r="D24" i="2"/>
  <c r="E33" i="3" l="1"/>
  <c r="E34" i="3" s="1"/>
  <c r="E35" i="3" s="1"/>
  <c r="E36" i="3" s="1"/>
  <c r="E37" i="3" s="1"/>
  <c r="E38" i="3" s="1"/>
  <c r="H20" i="3"/>
  <c r="G21" i="3" s="1"/>
  <c r="G20" i="3"/>
  <c r="E20" i="3"/>
  <c r="E21" i="3" s="1"/>
  <c r="E22" i="3" s="1"/>
  <c r="E23" i="3" s="1"/>
  <c r="E24" i="3" s="1"/>
  <c r="E25" i="3" s="1"/>
  <c r="D39" i="3"/>
  <c r="E39" i="3" s="1"/>
  <c r="G20" i="2"/>
  <c r="H20" i="2"/>
  <c r="H21" i="3" l="1"/>
  <c r="D26" i="3"/>
  <c r="E26" i="3" s="1"/>
  <c r="G21" i="2"/>
  <c r="H21" i="2" s="1"/>
  <c r="G22" i="3"/>
  <c r="H22" i="3" s="1"/>
  <c r="G23" i="3" l="1"/>
  <c r="H23" i="3" s="1"/>
  <c r="G22" i="2"/>
  <c r="H22" i="2"/>
  <c r="G24" i="3" l="1"/>
  <c r="H24" i="3" s="1"/>
  <c r="G23" i="2"/>
  <c r="H23" i="2" s="1"/>
  <c r="G24" i="2" l="1"/>
  <c r="H24" i="2" s="1"/>
  <c r="G25" i="3"/>
  <c r="H25" i="3" s="1"/>
  <c r="G26" i="3" l="1"/>
  <c r="H2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</author>
  </authors>
  <commentList>
    <comment ref="E24" authorId="0" shapeId="0" xr:uid="{00000000-0006-0000-0100-000001000000}">
      <text>
        <r>
          <rPr>
            <b/>
            <sz val="10"/>
            <color rgb="FF000000"/>
            <rFont val="Calibri"/>
            <family val="2"/>
          </rPr>
          <t xml:space="preserve">WH: Erinnerungs
</t>
        </r>
        <r>
          <rPr>
            <b/>
            <sz val="10"/>
            <color rgb="FF000000"/>
            <rFont val="Calibri"/>
            <family val="2"/>
          </rPr>
          <t xml:space="preserve">wert, hier mit 0,50 gerechnet
</t>
        </r>
        <r>
          <rPr>
            <sz val="10"/>
            <color rgb="FF000000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<sst xmlns="http://schemas.openxmlformats.org/spreadsheetml/2006/main" count="44" uniqueCount="17">
  <si>
    <t>heister@think4future.com</t>
  </si>
  <si>
    <t>www.think4future.com</t>
  </si>
  <si>
    <t>Beispiele und Übungen</t>
  </si>
  <si>
    <t>© Prof. Dr. Werner Heister</t>
  </si>
  <si>
    <t>Betr.gewöhnl.Nutzungsdauer</t>
  </si>
  <si>
    <t>Degressiver Abschr.-Satz</t>
  </si>
  <si>
    <t>Jahr</t>
  </si>
  <si>
    <t>Abschreibung</t>
  </si>
  <si>
    <t>Restbuchwert</t>
  </si>
  <si>
    <t>Lineare Abschreibung</t>
  </si>
  <si>
    <t>Degressive Abschreibung</t>
  </si>
  <si>
    <t>Nutzung</t>
  </si>
  <si>
    <t>Gesamt</t>
  </si>
  <si>
    <t>Maßgabe der Leistung/Nutzung</t>
  </si>
  <si>
    <t>km</t>
  </si>
  <si>
    <t>...</t>
  </si>
  <si>
    <t>Abzuschreibende Anschaffungskosten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</si>
</sst>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0"/>
      <name val="Calibri (Textkörper)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Border="1"/>
    <xf numFmtId="0" fontId="0" fillId="0" borderId="4" xfId="0" applyFont="1" applyBorder="1" applyAlignment="1">
      <alignment wrapText="1"/>
    </xf>
    <xf numFmtId="0" fontId="0" fillId="0" borderId="4" xfId="0" applyFont="1" applyBorder="1"/>
    <xf numFmtId="0" fontId="0" fillId="0" borderId="5" xfId="0" applyFont="1" applyBorder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/>
    <xf numFmtId="0" fontId="2" fillId="0" borderId="3" xfId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/>
    <xf numFmtId="0" fontId="2" fillId="0" borderId="1" xfId="1" applyFont="1" applyBorder="1" applyAlignment="1"/>
    <xf numFmtId="0" fontId="0" fillId="0" borderId="3" xfId="0" applyFont="1" applyBorder="1" applyAlignment="1">
      <alignment horizontal="left"/>
    </xf>
    <xf numFmtId="0" fontId="5" fillId="0" borderId="1" xfId="1" applyFont="1" applyBorder="1" applyAlignment="1"/>
    <xf numFmtId="0" fontId="0" fillId="0" borderId="2" xfId="0" applyBorder="1"/>
    <xf numFmtId="0" fontId="0" fillId="0" borderId="4" xfId="0" applyBorder="1"/>
    <xf numFmtId="0" fontId="0" fillId="0" borderId="6" xfId="0" applyFont="1" applyBorder="1"/>
    <xf numFmtId="0" fontId="0" fillId="0" borderId="7" xfId="0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7" xfId="1" applyBorder="1" applyAlignment="1">
      <alignment horizontal="left"/>
    </xf>
    <xf numFmtId="44" fontId="0" fillId="0" borderId="1" xfId="3" applyFont="1" applyBorder="1"/>
    <xf numFmtId="9" fontId="0" fillId="0" borderId="1" xfId="4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44" fontId="0" fillId="0" borderId="1" xfId="0" applyNumberFormat="1" applyFont="1" applyBorder="1"/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right"/>
    </xf>
    <xf numFmtId="0" fontId="0" fillId="4" borderId="1" xfId="0" applyFont="1" applyFill="1" applyBorder="1"/>
    <xf numFmtId="0" fontId="0" fillId="0" borderId="3" xfId="0" applyFont="1" applyBorder="1" applyAlignment="1">
      <alignment horizontal="center"/>
    </xf>
    <xf numFmtId="164" fontId="0" fillId="4" borderId="1" xfId="2" applyNumberFormat="1" applyFont="1" applyFill="1" applyBorder="1"/>
    <xf numFmtId="0" fontId="4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5">
    <cellStyle name="Komma" xfId="2" builtinId="3"/>
    <cellStyle name="Link" xfId="1" builtinId="8"/>
    <cellStyle name="Prozent" xfId="4" builtinId="5"/>
    <cellStyle name="Standard" xfId="0" builtinId="0"/>
    <cellStyle name="Währung" xfId="3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41400" y="177800"/>
    <xdr:ext cx="1452526" cy="792000"/>
    <xdr:pic>
      <xdr:nvPicPr>
        <xdr:cNvPr id="3" name="Изображение 2" descr="TF4_Logo_C_S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400" y="177800"/>
          <a:ext cx="1452526" cy="792000"/>
        </a:xfrm>
        <a:prstGeom prst="rect">
          <a:avLst/>
        </a:prstGeom>
      </xdr:spPr>
    </xdr:pic>
    <xdr:clientData/>
  </xdr:absoluteAnchor>
  <xdr:twoCellAnchor editAs="oneCell">
    <xdr:from>
      <xdr:col>3</xdr:col>
      <xdr:colOff>673100</xdr:colOff>
      <xdr:row>3</xdr:row>
      <xdr:rowOff>114300</xdr:rowOff>
    </xdr:from>
    <xdr:to>
      <xdr:col>4</xdr:col>
      <xdr:colOff>1501140</xdr:colOff>
      <xdr:row>6</xdr:row>
      <xdr:rowOff>173355</xdr:rowOff>
    </xdr:to>
    <xdr:pic>
      <xdr:nvPicPr>
        <xdr:cNvPr id="4" name="Bi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800100"/>
          <a:ext cx="2631440" cy="7194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041400" y="177800"/>
    <xdr:ext cx="1452526" cy="792000"/>
    <xdr:pic>
      <xdr:nvPicPr>
        <xdr:cNvPr id="2" name="Изображение 2" descr="TF4_Logo_C_S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400" y="177800"/>
          <a:ext cx="1452526" cy="792000"/>
        </a:xfrm>
        <a:prstGeom prst="rect">
          <a:avLst/>
        </a:prstGeom>
      </xdr:spPr>
    </xdr:pic>
    <xdr:clientData/>
  </xdr:absoluteAnchor>
  <xdr:twoCellAnchor editAs="oneCell">
    <xdr:from>
      <xdr:col>3</xdr:col>
      <xdr:colOff>673100</xdr:colOff>
      <xdr:row>3</xdr:row>
      <xdr:rowOff>114300</xdr:rowOff>
    </xdr:from>
    <xdr:to>
      <xdr:col>4</xdr:col>
      <xdr:colOff>1501140</xdr:colOff>
      <xdr:row>6</xdr:row>
      <xdr:rowOff>173355</xdr:rowOff>
    </xdr:to>
    <xdr:pic>
      <xdr:nvPicPr>
        <xdr:cNvPr id="3" name="Bi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800100"/>
          <a:ext cx="2631440" cy="719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TF4_Colors">
      <a:dk1>
        <a:sysClr val="windowText" lastClr="000000"/>
      </a:dk1>
      <a:lt1>
        <a:sysClr val="window" lastClr="FFFFFF"/>
      </a:lt1>
      <a:dk2>
        <a:srgbClr val="3CA4FD"/>
      </a:dk2>
      <a:lt2>
        <a:srgbClr val="007FEA"/>
      </a:lt2>
      <a:accent1>
        <a:srgbClr val="F7D854"/>
      </a:accent1>
      <a:accent2>
        <a:srgbClr val="F3C80B"/>
      </a:accent2>
      <a:accent3>
        <a:srgbClr val="F73C3C"/>
      </a:accent3>
      <a:accent4>
        <a:srgbClr val="DD0909"/>
      </a:accent4>
      <a:accent5>
        <a:srgbClr val="4EC427"/>
      </a:accent5>
      <a:accent6>
        <a:srgbClr val="35841A"/>
      </a:accent6>
      <a:hlink>
        <a:srgbClr val="3C3C3C"/>
      </a:hlink>
      <a:folHlink>
        <a:srgbClr val="787878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think4future.com/" TargetMode="External"/><Relationship Id="rId1" Type="http://schemas.openxmlformats.org/officeDocument/2006/relationships/hyperlink" Target="mailto:heister@think4future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think4future.com/" TargetMode="External"/><Relationship Id="rId1" Type="http://schemas.openxmlformats.org/officeDocument/2006/relationships/hyperlink" Target="mailto:heister@think4future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1"/>
  <sheetViews>
    <sheetView zoomScale="90" zoomScaleNormal="90" workbookViewId="0">
      <selection activeCell="C12" sqref="C12"/>
    </sheetView>
  </sheetViews>
  <sheetFormatPr baseColWidth="10" defaultRowHeight="16"/>
  <cols>
    <col min="1" max="1" width="10.83203125" style="1"/>
    <col min="2" max="2" width="2.33203125" style="1" customWidth="1"/>
    <col min="3" max="3" width="26" style="1" customWidth="1"/>
    <col min="4" max="5" width="23.6640625" style="1" customWidth="1"/>
    <col min="6" max="6" width="4.33203125" style="1" customWidth="1"/>
    <col min="7" max="10" width="23.6640625" style="1" customWidth="1"/>
    <col min="11" max="16384" width="10.83203125" style="1"/>
  </cols>
  <sheetData>
    <row r="1" spans="1:27" ht="18" thickTop="1" thickBot="1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8" thickTop="1" thickBot="1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8" thickTop="1" thickBot="1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8" thickTop="1" thickBot="1">
      <c r="A4" s="5"/>
      <c r="B4" s="5"/>
      <c r="C4" s="5"/>
      <c r="D4" s="5"/>
      <c r="E4" s="5"/>
      <c r="F4" s="5"/>
      <c r="G4" s="4"/>
      <c r="H4" s="3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8" thickTop="1" thickBot="1">
      <c r="A5" s="5"/>
      <c r="B5" s="5"/>
      <c r="C5" s="20"/>
      <c r="D5" s="5"/>
      <c r="E5" s="5"/>
      <c r="F5" s="5"/>
      <c r="G5" s="4"/>
      <c r="H5" s="3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6" customHeight="1" thickTop="1" thickBot="1">
      <c r="A6" s="5"/>
      <c r="B6" s="19"/>
      <c r="C6" s="22" t="s">
        <v>3</v>
      </c>
      <c r="D6" s="17"/>
      <c r="E6" s="14"/>
      <c r="F6" s="14"/>
      <c r="G6" s="15"/>
      <c r="H6" s="3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8" thickTop="1" thickBot="1">
      <c r="A7" s="5"/>
      <c r="B7" s="19"/>
      <c r="C7" s="23" t="s">
        <v>0</v>
      </c>
      <c r="D7" s="13"/>
      <c r="E7" s="14"/>
      <c r="F7" s="14"/>
      <c r="G7" s="16"/>
      <c r="H7" s="37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8" thickTop="1" thickBot="1">
      <c r="A8" s="5"/>
      <c r="B8" s="19"/>
      <c r="C8" s="24" t="s">
        <v>1</v>
      </c>
      <c r="D8" s="13"/>
      <c r="E8" s="14"/>
      <c r="F8" s="14"/>
      <c r="G8" s="18" t="s">
        <v>2</v>
      </c>
      <c r="H8" s="3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8" thickTop="1" thickBot="1">
      <c r="A9" s="2"/>
      <c r="B9" s="8"/>
      <c r="C9" s="21"/>
      <c r="D9" s="9"/>
      <c r="E9" s="9"/>
      <c r="F9" s="9"/>
      <c r="G9" s="9"/>
      <c r="H9" s="9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8" thickTop="1" thickBot="1">
      <c r="A10" s="6"/>
      <c r="B10" s="11"/>
      <c r="C10" s="12"/>
      <c r="D10" s="12"/>
      <c r="E10" s="12"/>
      <c r="F10" s="12"/>
      <c r="G10" s="12"/>
      <c r="H10" s="12"/>
      <c r="I10" s="7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8" thickTop="1" thickBot="1">
      <c r="A11" s="4"/>
      <c r="B11" s="10"/>
      <c r="C11" s="10"/>
      <c r="D11" s="10"/>
      <c r="E11" s="10"/>
      <c r="F11" s="10"/>
      <c r="G11" s="10"/>
      <c r="H11" s="10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36" thickTop="1" thickBot="1">
      <c r="A12" s="4"/>
      <c r="B12" s="4"/>
      <c r="C12" s="3" t="s">
        <v>16</v>
      </c>
      <c r="D12" s="25">
        <v>60000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8" thickTop="1" thickBot="1">
      <c r="A13" s="4"/>
      <c r="B13" s="4"/>
      <c r="C13" s="4" t="s">
        <v>4</v>
      </c>
      <c r="D13" s="4">
        <v>6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8" thickTop="1" thickBot="1">
      <c r="A14" s="4"/>
      <c r="B14" s="4"/>
      <c r="C14" s="4" t="s">
        <v>5</v>
      </c>
      <c r="D14" s="26">
        <v>0.2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8" thickTop="1" thickBo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8" thickTop="1" thickBot="1">
      <c r="A16" s="4"/>
      <c r="B16" s="4"/>
      <c r="C16" s="4"/>
      <c r="D16" s="39" t="s">
        <v>9</v>
      </c>
      <c r="E16" s="40"/>
      <c r="F16" s="29"/>
      <c r="G16" s="39" t="s">
        <v>10</v>
      </c>
      <c r="H16" s="40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8" thickTop="1" thickBot="1">
      <c r="A17" s="4"/>
      <c r="B17" s="4"/>
      <c r="C17" s="4"/>
      <c r="D17" s="27" t="s">
        <v>7</v>
      </c>
      <c r="E17" s="27" t="s">
        <v>8</v>
      </c>
      <c r="F17" s="27"/>
      <c r="G17" s="27" t="s">
        <v>7</v>
      </c>
      <c r="H17" s="27" t="s">
        <v>8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8" thickTop="1" thickBot="1">
      <c r="A18" s="4"/>
      <c r="B18" s="4"/>
      <c r="C18" s="28" t="s">
        <v>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8" thickTop="1" thickBot="1">
      <c r="A19" s="4"/>
      <c r="B19" s="4"/>
      <c r="C19" s="4">
        <v>1</v>
      </c>
      <c r="D19" s="25">
        <f>+$D$12/$D$13</f>
        <v>10000</v>
      </c>
      <c r="E19" s="30">
        <f>+D12-D19</f>
        <v>50000</v>
      </c>
      <c r="F19" s="4"/>
      <c r="G19" s="30">
        <f>+$D$14*D12</f>
        <v>12000</v>
      </c>
      <c r="H19" s="30">
        <f>+D12-G19</f>
        <v>48000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8" thickTop="1" thickBot="1">
      <c r="A20" s="4"/>
      <c r="B20" s="4"/>
      <c r="C20" s="4">
        <v>2</v>
      </c>
      <c r="D20" s="25">
        <f t="shared" ref="D20:D24" si="0">+$D$12/$D$13</f>
        <v>10000</v>
      </c>
      <c r="E20" s="30">
        <f>+E19-D20</f>
        <v>40000</v>
      </c>
      <c r="F20" s="4"/>
      <c r="G20" s="30">
        <f>+$D$14*H19</f>
        <v>9600</v>
      </c>
      <c r="H20" s="30">
        <f>+H19-G20</f>
        <v>38400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8" thickTop="1" thickBot="1">
      <c r="A21" s="4"/>
      <c r="B21" s="4"/>
      <c r="C21" s="4">
        <v>3</v>
      </c>
      <c r="D21" s="25">
        <f t="shared" si="0"/>
        <v>10000</v>
      </c>
      <c r="E21" s="30">
        <f t="shared" ref="E21:E24" si="1">+E20-D21</f>
        <v>30000</v>
      </c>
      <c r="F21" s="4"/>
      <c r="G21" s="30">
        <f t="shared" ref="G21:G23" si="2">+$D$14*H20</f>
        <v>7680</v>
      </c>
      <c r="H21" s="30">
        <f t="shared" ref="H21:H24" si="3">+H20-G21</f>
        <v>30720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8" thickTop="1" thickBot="1">
      <c r="A22" s="4"/>
      <c r="B22" s="4"/>
      <c r="C22" s="4">
        <v>4</v>
      </c>
      <c r="D22" s="25">
        <f t="shared" si="0"/>
        <v>10000</v>
      </c>
      <c r="E22" s="30">
        <f t="shared" si="1"/>
        <v>20000</v>
      </c>
      <c r="F22" s="4"/>
      <c r="G22" s="30">
        <f t="shared" si="2"/>
        <v>6144</v>
      </c>
      <c r="H22" s="30">
        <f t="shared" si="3"/>
        <v>24576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8" thickTop="1" thickBot="1">
      <c r="A23" s="4"/>
      <c r="B23" s="4"/>
      <c r="C23" s="4">
        <v>5</v>
      </c>
      <c r="D23" s="25">
        <f t="shared" si="0"/>
        <v>10000</v>
      </c>
      <c r="E23" s="30">
        <f t="shared" si="1"/>
        <v>10000</v>
      </c>
      <c r="F23" s="4"/>
      <c r="G23" s="30">
        <f t="shared" si="2"/>
        <v>4915.2000000000007</v>
      </c>
      <c r="H23" s="30">
        <f t="shared" si="3"/>
        <v>19660.8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8" thickTop="1" thickBot="1">
      <c r="A24" s="4"/>
      <c r="B24" s="4"/>
      <c r="C24" s="4">
        <v>6</v>
      </c>
      <c r="D24" s="25">
        <f t="shared" si="0"/>
        <v>10000</v>
      </c>
      <c r="E24" s="30">
        <f t="shared" si="1"/>
        <v>0</v>
      </c>
      <c r="F24" s="4"/>
      <c r="G24" s="30">
        <f>+H23</f>
        <v>19660.8</v>
      </c>
      <c r="H24" s="30">
        <f t="shared" si="3"/>
        <v>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8" thickTop="1" thickBo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8" thickTop="1" thickBot="1">
      <c r="A26" s="4"/>
      <c r="B26" s="4"/>
      <c r="C26" s="4"/>
      <c r="D26" s="39" t="s">
        <v>13</v>
      </c>
      <c r="E26" s="40"/>
      <c r="F26" s="29"/>
      <c r="G26" s="41"/>
      <c r="H26" s="42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8" thickTop="1" thickBot="1">
      <c r="A27" s="4"/>
      <c r="B27" s="4"/>
      <c r="C27" s="4"/>
      <c r="D27" s="27" t="s">
        <v>7</v>
      </c>
      <c r="E27" s="27" t="s">
        <v>8</v>
      </c>
      <c r="F27" s="27"/>
      <c r="G27" s="43" t="s">
        <v>11</v>
      </c>
      <c r="H27" s="32" t="s">
        <v>12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8" thickTop="1" thickBot="1">
      <c r="A28" s="4"/>
      <c r="B28" s="4"/>
      <c r="C28" s="28" t="s">
        <v>6</v>
      </c>
      <c r="D28" s="4"/>
      <c r="E28" s="4"/>
      <c r="F28" s="4"/>
      <c r="G28" s="31" t="s">
        <v>14</v>
      </c>
      <c r="H28" s="33">
        <v>120000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8" thickTop="1" thickBot="1">
      <c r="A29" s="4"/>
      <c r="B29" s="4"/>
      <c r="C29" s="4">
        <v>1</v>
      </c>
      <c r="D29" s="25">
        <f>+G29/$H$28*$D$12</f>
        <v>12000</v>
      </c>
      <c r="E29" s="30">
        <f>+D12-D29</f>
        <v>48000</v>
      </c>
      <c r="F29" s="4"/>
      <c r="G29" s="35">
        <f>+H28*20%</f>
        <v>24000</v>
      </c>
      <c r="H29" s="30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8" thickTop="1" thickBot="1">
      <c r="A30" s="4"/>
      <c r="B30" s="4"/>
      <c r="C30" s="4">
        <v>2</v>
      </c>
      <c r="D30" s="25">
        <f t="shared" ref="D30:D34" si="4">+G30/$H$28*$D$12</f>
        <v>6000</v>
      </c>
      <c r="E30" s="30">
        <f>+E29-D30</f>
        <v>42000</v>
      </c>
      <c r="F30" s="4"/>
      <c r="G30" s="35">
        <v>12000</v>
      </c>
      <c r="H30" s="30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8" thickTop="1" thickBot="1">
      <c r="A31" s="4"/>
      <c r="B31" s="4"/>
      <c r="C31" s="4">
        <v>3</v>
      </c>
      <c r="D31" s="25">
        <f t="shared" si="4"/>
        <v>18000</v>
      </c>
      <c r="E31" s="30">
        <f t="shared" ref="E31:E34" si="5">+E30-D31</f>
        <v>24000</v>
      </c>
      <c r="F31" s="4"/>
      <c r="G31" s="35">
        <v>36000</v>
      </c>
      <c r="H31" s="30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8" thickTop="1" thickBot="1">
      <c r="A32" s="4"/>
      <c r="B32" s="4"/>
      <c r="C32" s="4">
        <v>4</v>
      </c>
      <c r="D32" s="25">
        <f t="shared" si="4"/>
        <v>5000</v>
      </c>
      <c r="E32" s="30">
        <f t="shared" si="5"/>
        <v>19000</v>
      </c>
      <c r="F32" s="4"/>
      <c r="G32" s="35">
        <v>10000</v>
      </c>
      <c r="H32" s="30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8" thickTop="1" thickBot="1">
      <c r="A33" s="4"/>
      <c r="B33" s="4"/>
      <c r="C33" s="4">
        <v>5</v>
      </c>
      <c r="D33" s="25">
        <f t="shared" si="4"/>
        <v>9000</v>
      </c>
      <c r="E33" s="30">
        <f t="shared" si="5"/>
        <v>10000</v>
      </c>
      <c r="F33" s="4"/>
      <c r="G33" s="35">
        <v>18000</v>
      </c>
      <c r="H33" s="30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8" thickTop="1" thickBot="1">
      <c r="A34" s="4"/>
      <c r="B34" s="4"/>
      <c r="C34" s="4">
        <v>6</v>
      </c>
      <c r="D34" s="25">
        <f t="shared" si="4"/>
        <v>10000</v>
      </c>
      <c r="E34" s="30">
        <f t="shared" si="5"/>
        <v>0</v>
      </c>
      <c r="F34" s="4"/>
      <c r="G34" s="35">
        <f>+H28-G29-G30-G31-G32-G33</f>
        <v>20000</v>
      </c>
      <c r="H34" s="30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8" thickTop="1" thickBo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8" thickTop="1" thickBo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8" thickTop="1" thickBo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8" thickTop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8" thickTop="1" thickBo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8" thickTop="1" thickBo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8" thickTop="1" thickBo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8" thickTop="1" thickBo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8" thickTop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8" thickTop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8" thickTop="1" thickBo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8" thickTop="1" thickBo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8" thickTop="1" thickBo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8" thickTop="1" thickBo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8" thickTop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8" thickTop="1" thickBo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8" thickTop="1" thickBo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8" thickTop="1" thickBo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8" thickTop="1" thickBo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8" thickTop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8" thickTop="1" thickBo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8" thickTop="1" thickBo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8" thickTop="1" thickBo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8" thickTop="1" thickBo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8" thickTop="1" thickBo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8" thickTop="1" thickBo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8" thickTop="1" thickBo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8" thickTop="1" thickBo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8" thickTop="1" thickBo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8" thickTop="1" thickBo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8" thickTop="1" thickBo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8" thickTop="1" thickBo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8" thickTop="1" thickBo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8" thickTop="1" thickBo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8" thickTop="1" thickBo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8" thickTop="1" thickBo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8" thickTop="1" thickBo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8" thickTop="1" thickBo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8" thickTop="1" thickBo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8" thickTop="1" thickBo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8" thickTop="1" thickBo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8" thickTop="1" thickBo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8" thickTop="1" thickBo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8" thickTop="1" thickBo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8" thickTop="1" thickBo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8" thickTop="1" thickBo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8" thickTop="1" thickBo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8" thickTop="1" thickBo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8" thickTop="1" thickBo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8" thickTop="1" thickBo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8" thickTop="1" thickBo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8" thickTop="1" thickBo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8" thickTop="1" thickBo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8" thickTop="1" thickBo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8" thickTop="1" thickBo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8" thickTop="1" thickBo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8" thickTop="1" thickBo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8" thickTop="1" thickBo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8" thickTop="1" thickBo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8" thickTop="1" thickBo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8" thickTop="1" thickBo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8" thickTop="1" thickBo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8" thickTop="1" thickBo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8" thickTop="1" thickBo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8" thickTop="1" thickBo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8" thickTop="1" thickBo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7" thickTop="1"/>
  </sheetData>
  <mergeCells count="5">
    <mergeCell ref="H4:H8"/>
    <mergeCell ref="D16:E16"/>
    <mergeCell ref="G16:H16"/>
    <mergeCell ref="D26:E26"/>
    <mergeCell ref="G26:H26"/>
  </mergeCells>
  <hyperlinks>
    <hyperlink ref="C7" r:id="rId1" xr:uid="{00000000-0004-0000-0000-000000000000}"/>
    <hyperlink ref="C8" r:id="rId2" xr:uid="{00000000-0004-0000-0000-000001000000}"/>
  </hyperlinks>
  <printOptions horizontalCentered="1" verticalCentered="1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04"/>
  <sheetViews>
    <sheetView tabSelected="1" zoomScale="80" zoomScaleNormal="80" workbookViewId="0">
      <selection activeCell="K22" sqref="K22"/>
    </sheetView>
  </sheetViews>
  <sheetFormatPr baseColWidth="10" defaultRowHeight="16"/>
  <cols>
    <col min="1" max="1" width="10.83203125" style="1"/>
    <col min="2" max="2" width="2.33203125" style="1" customWidth="1"/>
    <col min="3" max="3" width="26" style="1" customWidth="1"/>
    <col min="4" max="5" width="23.6640625" style="1" customWidth="1"/>
    <col min="6" max="6" width="4.33203125" style="1" customWidth="1"/>
    <col min="7" max="10" width="23.6640625" style="1" customWidth="1"/>
    <col min="11" max="16384" width="10.83203125" style="1"/>
  </cols>
  <sheetData>
    <row r="1" spans="1:27" ht="18" thickTop="1" thickBot="1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8" thickTop="1" thickBot="1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8" thickTop="1" thickBot="1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8" thickTop="1" thickBot="1">
      <c r="A4" s="5"/>
      <c r="B4" s="5"/>
      <c r="C4" s="5"/>
      <c r="D4" s="5"/>
      <c r="E4" s="5"/>
      <c r="F4" s="5"/>
      <c r="G4" s="4"/>
      <c r="H4" s="3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8" thickTop="1" thickBot="1">
      <c r="A5" s="5"/>
      <c r="B5" s="5"/>
      <c r="C5" s="20"/>
      <c r="D5" s="5"/>
      <c r="E5" s="5"/>
      <c r="F5" s="5"/>
      <c r="G5" s="4"/>
      <c r="H5" s="3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6" customHeight="1" thickTop="1" thickBot="1">
      <c r="A6" s="5"/>
      <c r="B6" s="19"/>
      <c r="C6" s="22" t="s">
        <v>3</v>
      </c>
      <c r="D6" s="17"/>
      <c r="E6" s="14"/>
      <c r="F6" s="14"/>
      <c r="G6" s="15"/>
      <c r="H6" s="3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8" thickTop="1" thickBot="1">
      <c r="A7" s="5"/>
      <c r="B7" s="19"/>
      <c r="C7" s="23" t="s">
        <v>0</v>
      </c>
      <c r="D7" s="13"/>
      <c r="E7" s="14"/>
      <c r="F7" s="14"/>
      <c r="G7" s="16"/>
      <c r="H7" s="37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8" thickTop="1" thickBot="1">
      <c r="A8" s="5"/>
      <c r="B8" s="19"/>
      <c r="C8" s="24" t="s">
        <v>1</v>
      </c>
      <c r="D8" s="13"/>
      <c r="E8" s="14"/>
      <c r="F8" s="14"/>
      <c r="G8" s="18" t="s">
        <v>2</v>
      </c>
      <c r="H8" s="3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8" thickTop="1" thickBot="1">
      <c r="A9" s="2"/>
      <c r="B9" s="8"/>
      <c r="C9" s="21"/>
      <c r="D9" s="9"/>
      <c r="E9" s="9"/>
      <c r="F9" s="9"/>
      <c r="G9" s="9"/>
      <c r="H9" s="9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8" thickTop="1" thickBot="1">
      <c r="A10" s="6"/>
      <c r="B10" s="11"/>
      <c r="C10" s="12"/>
      <c r="D10" s="12"/>
      <c r="E10" s="12"/>
      <c r="F10" s="12"/>
      <c r="G10" s="12"/>
      <c r="H10" s="12"/>
      <c r="I10" s="7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8" thickTop="1" thickBot="1">
      <c r="A11" s="4"/>
      <c r="B11" s="10"/>
      <c r="C11" s="10"/>
      <c r="D11" s="10"/>
      <c r="E11" s="10"/>
      <c r="F11" s="10"/>
      <c r="G11" s="10"/>
      <c r="H11" s="10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36" thickTop="1" thickBot="1">
      <c r="A12" s="4"/>
      <c r="B12" s="4"/>
      <c r="C12" s="3" t="s">
        <v>16</v>
      </c>
      <c r="D12" s="25">
        <f>+Vergleich!D12</f>
        <v>60000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8" thickTop="1" thickBot="1">
      <c r="A13" s="4"/>
      <c r="B13" s="4"/>
      <c r="C13" s="4" t="s">
        <v>4</v>
      </c>
      <c r="D13" s="4">
        <f>+Vergleich!D13</f>
        <v>6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8" thickTop="1" thickBot="1">
      <c r="A14" s="4"/>
      <c r="B14" s="4"/>
      <c r="C14" s="4" t="s">
        <v>5</v>
      </c>
      <c r="D14" s="26">
        <f>+Vergleich!D14</f>
        <v>0.2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8" thickTop="1" thickBo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8" thickTop="1" thickBot="1">
      <c r="A16" s="4"/>
      <c r="B16" s="4"/>
      <c r="C16" s="4"/>
      <c r="D16" s="39" t="s">
        <v>9</v>
      </c>
      <c r="E16" s="40"/>
      <c r="F16" s="34"/>
      <c r="G16" s="39" t="s">
        <v>10</v>
      </c>
      <c r="H16" s="40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8" thickTop="1" thickBot="1">
      <c r="A17" s="4"/>
      <c r="B17" s="4"/>
      <c r="C17" s="4"/>
      <c r="D17" s="27" t="s">
        <v>7</v>
      </c>
      <c r="E17" s="27" t="s">
        <v>8</v>
      </c>
      <c r="F17" s="27"/>
      <c r="G17" s="27" t="s">
        <v>7</v>
      </c>
      <c r="H17" s="27" t="s">
        <v>8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8" thickTop="1" thickBot="1">
      <c r="A18" s="4"/>
      <c r="B18" s="4"/>
      <c r="C18" s="28" t="s">
        <v>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8" thickTop="1" thickBot="1">
      <c r="A19" s="4"/>
      <c r="B19" s="4"/>
      <c r="C19" s="4">
        <v>1</v>
      </c>
      <c r="D19" s="25">
        <f>+$D$12/$D$13</f>
        <v>10000</v>
      </c>
      <c r="E19" s="30">
        <f>+D12-D19</f>
        <v>50000</v>
      </c>
      <c r="F19" s="4"/>
      <c r="G19" s="30">
        <f>+$D$14*D12</f>
        <v>12000</v>
      </c>
      <c r="H19" s="30">
        <f>+D12-G19</f>
        <v>48000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8" thickTop="1" thickBot="1">
      <c r="A20" s="4"/>
      <c r="B20" s="4"/>
      <c r="C20" s="4">
        <v>2</v>
      </c>
      <c r="D20" s="25">
        <f t="shared" ref="D20:D23" si="0">+$D$12/$D$13</f>
        <v>10000</v>
      </c>
      <c r="E20" s="30">
        <f>+E19-D20</f>
        <v>40000</v>
      </c>
      <c r="F20" s="4"/>
      <c r="G20" s="30">
        <f>+$D$14*H19</f>
        <v>9600</v>
      </c>
      <c r="H20" s="30">
        <f>+H19-G20</f>
        <v>38400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8" thickTop="1" thickBot="1">
      <c r="A21" s="4"/>
      <c r="B21" s="4"/>
      <c r="C21" s="4">
        <v>3</v>
      </c>
      <c r="D21" s="25">
        <f t="shared" si="0"/>
        <v>10000</v>
      </c>
      <c r="E21" s="30">
        <f t="shared" ref="E21:E24" si="1">+E20-D21</f>
        <v>30000</v>
      </c>
      <c r="F21" s="4"/>
      <c r="G21" s="30">
        <f t="shared" ref="G21:G25" si="2">+$D$14*H20</f>
        <v>7680</v>
      </c>
      <c r="H21" s="30">
        <f t="shared" ref="H21:H26" si="3">+H20-G21</f>
        <v>30720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8" thickTop="1" thickBot="1">
      <c r="A22" s="4"/>
      <c r="B22" s="4"/>
      <c r="C22" s="4">
        <v>4</v>
      </c>
      <c r="D22" s="25">
        <f t="shared" si="0"/>
        <v>10000</v>
      </c>
      <c r="E22" s="30">
        <f t="shared" si="1"/>
        <v>20000</v>
      </c>
      <c r="F22" s="4"/>
      <c r="G22" s="30">
        <f t="shared" si="2"/>
        <v>6144</v>
      </c>
      <c r="H22" s="30">
        <f t="shared" si="3"/>
        <v>24576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8" thickTop="1" thickBot="1">
      <c r="A23" s="4"/>
      <c r="B23" s="4"/>
      <c r="C23" s="4">
        <v>5</v>
      </c>
      <c r="D23" s="25">
        <f t="shared" si="0"/>
        <v>10000</v>
      </c>
      <c r="E23" s="30">
        <f t="shared" si="1"/>
        <v>10000</v>
      </c>
      <c r="F23" s="4"/>
      <c r="G23" s="30">
        <f t="shared" si="2"/>
        <v>4915.2000000000007</v>
      </c>
      <c r="H23" s="30">
        <f t="shared" si="3"/>
        <v>19660.8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8" thickTop="1" thickBot="1">
      <c r="A24" s="4"/>
      <c r="B24" s="4"/>
      <c r="C24" s="4">
        <v>6</v>
      </c>
      <c r="D24" s="25">
        <v>9999.5</v>
      </c>
      <c r="E24" s="30">
        <f t="shared" si="1"/>
        <v>0.5</v>
      </c>
      <c r="F24" s="4"/>
      <c r="G24" s="30">
        <f>+$D$14*H23</f>
        <v>3932.16</v>
      </c>
      <c r="H24" s="30">
        <f t="shared" si="3"/>
        <v>15728.64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8" thickTop="1" thickBot="1">
      <c r="A25" s="4"/>
      <c r="B25" s="4"/>
      <c r="C25" s="4">
        <v>7</v>
      </c>
      <c r="D25" s="25"/>
      <c r="E25" s="30">
        <f>+E24</f>
        <v>0.5</v>
      </c>
      <c r="F25" s="4"/>
      <c r="G25" s="30">
        <f t="shared" si="2"/>
        <v>3145.7280000000001</v>
      </c>
      <c r="H25" s="30">
        <f t="shared" si="3"/>
        <v>12582.912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8" thickTop="1" thickBot="1">
      <c r="A26" s="4"/>
      <c r="B26" s="4"/>
      <c r="C26" s="4">
        <v>8</v>
      </c>
      <c r="D26" s="25">
        <f>+E25</f>
        <v>0.5</v>
      </c>
      <c r="E26" s="30">
        <f>+E25-D26</f>
        <v>0</v>
      </c>
      <c r="F26" s="4"/>
      <c r="G26" s="30">
        <f>+H25</f>
        <v>12582.912</v>
      </c>
      <c r="H26" s="30">
        <f t="shared" si="3"/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8" thickTop="1" thickBot="1">
      <c r="A27" s="4"/>
      <c r="B27" s="4"/>
      <c r="C27" s="4"/>
      <c r="D27" s="25"/>
      <c r="E27" s="30"/>
      <c r="F27" s="4"/>
      <c r="G27" s="30"/>
      <c r="H27" s="30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8" thickTop="1" thickBo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8" thickTop="1" thickBot="1">
      <c r="A29" s="4"/>
      <c r="B29" s="4"/>
      <c r="C29" s="4"/>
      <c r="D29" s="39" t="s">
        <v>13</v>
      </c>
      <c r="E29" s="40"/>
      <c r="F29" s="34"/>
      <c r="G29" s="41"/>
      <c r="H29" s="42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8" thickTop="1" thickBot="1">
      <c r="A30" s="4"/>
      <c r="B30" s="4"/>
      <c r="C30" s="4"/>
      <c r="D30" s="27" t="s">
        <v>7</v>
      </c>
      <c r="E30" s="27" t="s">
        <v>8</v>
      </c>
      <c r="F30" s="27"/>
      <c r="G30" s="31" t="s">
        <v>11</v>
      </c>
      <c r="H30" s="32" t="s">
        <v>12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8" thickTop="1" thickBot="1">
      <c r="A31" s="4"/>
      <c r="B31" s="4"/>
      <c r="C31" s="28" t="s">
        <v>6</v>
      </c>
      <c r="D31" s="4"/>
      <c r="E31" s="4"/>
      <c r="F31" s="4"/>
      <c r="G31" s="31" t="s">
        <v>14</v>
      </c>
      <c r="H31" s="33">
        <v>120000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8" thickTop="1" thickBot="1">
      <c r="A32" s="4"/>
      <c r="B32" s="4"/>
      <c r="C32" s="4">
        <v>1</v>
      </c>
      <c r="D32" s="25">
        <f>+G32/$H$31*$D$12</f>
        <v>12000</v>
      </c>
      <c r="E32" s="30">
        <f>+D12-D32</f>
        <v>48000</v>
      </c>
      <c r="F32" s="4"/>
      <c r="G32" s="35">
        <f>+Vergleich!G29</f>
        <v>24000</v>
      </c>
      <c r="H32" s="30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8" thickTop="1" thickBot="1">
      <c r="A33" s="4"/>
      <c r="B33" s="4"/>
      <c r="C33" s="4">
        <v>2</v>
      </c>
      <c r="D33" s="25">
        <f>+G33/$H$31*$D$12</f>
        <v>6000</v>
      </c>
      <c r="E33" s="30">
        <f>+E32-D33</f>
        <v>42000</v>
      </c>
      <c r="F33" s="4"/>
      <c r="G33" s="35">
        <f>+Vergleich!G30</f>
        <v>12000</v>
      </c>
      <c r="H33" s="30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8" thickTop="1" thickBot="1">
      <c r="A34" s="4"/>
      <c r="B34" s="4"/>
      <c r="C34" s="4">
        <v>3</v>
      </c>
      <c r="D34" s="25">
        <f>+G34/$H$31*$D$12</f>
        <v>18000</v>
      </c>
      <c r="E34" s="30">
        <f t="shared" ref="E34:E39" si="4">+E33-D34</f>
        <v>24000</v>
      </c>
      <c r="F34" s="4"/>
      <c r="G34" s="35">
        <f>+Vergleich!G31</f>
        <v>36000</v>
      </c>
      <c r="H34" s="30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8" thickTop="1" thickBot="1">
      <c r="A35" s="4"/>
      <c r="B35" s="4"/>
      <c r="C35" s="4">
        <v>4</v>
      </c>
      <c r="D35" s="25">
        <f>+G35/$H$31*$D$12</f>
        <v>5000</v>
      </c>
      <c r="E35" s="30">
        <f t="shared" si="4"/>
        <v>19000</v>
      </c>
      <c r="F35" s="4"/>
      <c r="G35" s="35">
        <f>+Vergleich!G32</f>
        <v>10000</v>
      </c>
      <c r="H35" s="30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8" thickTop="1" thickBot="1">
      <c r="A36" s="4"/>
      <c r="B36" s="4"/>
      <c r="C36" s="4">
        <v>5</v>
      </c>
      <c r="D36" s="25">
        <f>+G36/$H$31*$D$12</f>
        <v>9000</v>
      </c>
      <c r="E36" s="30">
        <f t="shared" si="4"/>
        <v>10000</v>
      </c>
      <c r="F36" s="4"/>
      <c r="G36" s="35">
        <f>+Vergleich!G33</f>
        <v>18000</v>
      </c>
      <c r="H36" s="30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8" thickTop="1" thickBot="1">
      <c r="A37" s="4"/>
      <c r="B37" s="4"/>
      <c r="C37" s="4">
        <v>6</v>
      </c>
      <c r="D37" s="25">
        <f>+G37/$H$31*$D$12-0.5</f>
        <v>9999.5</v>
      </c>
      <c r="E37" s="30">
        <f t="shared" si="4"/>
        <v>0.5</v>
      </c>
      <c r="F37" s="4"/>
      <c r="G37" s="35">
        <f>+Vergleich!G34</f>
        <v>20000</v>
      </c>
      <c r="H37" s="30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8" thickTop="1" thickBot="1">
      <c r="A38" s="4"/>
      <c r="B38" s="4"/>
      <c r="C38" s="4">
        <v>7</v>
      </c>
      <c r="D38" s="25"/>
      <c r="E38" s="30">
        <f>+E37</f>
        <v>0.5</v>
      </c>
      <c r="F38" s="4"/>
      <c r="G38" s="35" t="s">
        <v>15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8" thickTop="1" thickBot="1">
      <c r="A39" s="4"/>
      <c r="B39" s="4"/>
      <c r="C39" s="4">
        <v>8</v>
      </c>
      <c r="D39" s="25">
        <f>E38</f>
        <v>0.5</v>
      </c>
      <c r="E39" s="30">
        <f t="shared" si="4"/>
        <v>0</v>
      </c>
      <c r="F39" s="4"/>
      <c r="G39" s="35" t="s">
        <v>15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8" thickTop="1" thickBo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8" thickTop="1" thickBo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8" thickTop="1" thickBo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8" thickTop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8" thickTop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8" thickTop="1" thickBo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8" thickTop="1" thickBo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8" thickTop="1" thickBo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8" thickTop="1" thickBo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8" thickTop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8" thickTop="1" thickBo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8" thickTop="1" thickBo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8" thickTop="1" thickBo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8" thickTop="1" thickBo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8" thickTop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8" thickTop="1" thickBo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8" thickTop="1" thickBo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8" thickTop="1" thickBo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8" thickTop="1" thickBo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8" thickTop="1" thickBo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8" thickTop="1" thickBo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8" thickTop="1" thickBo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8" thickTop="1" thickBo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8" thickTop="1" thickBo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8" thickTop="1" thickBo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8" thickTop="1" thickBo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8" thickTop="1" thickBo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8" thickTop="1" thickBo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8" thickTop="1" thickBo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8" thickTop="1" thickBo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8" thickTop="1" thickBo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8" thickTop="1" thickBo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8" thickTop="1" thickBo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8" thickTop="1" thickBo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8" thickTop="1" thickBo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8" thickTop="1" thickBo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8" thickTop="1" thickBo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8" thickTop="1" thickBo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8" thickTop="1" thickBo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8" thickTop="1" thickBo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8" thickTop="1" thickBo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8" thickTop="1" thickBo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8" thickTop="1" thickBo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8" thickTop="1" thickBo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8" thickTop="1" thickBo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8" thickTop="1" thickBo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8" thickTop="1" thickBo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8" thickTop="1" thickBo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8" thickTop="1" thickBo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8" thickTop="1" thickBo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8" thickTop="1" thickBo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8" thickTop="1" thickBo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8" thickTop="1" thickBo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8" thickTop="1" thickBo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8" thickTop="1" thickBo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8" thickTop="1" thickBo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8" thickTop="1" thickBo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8" thickTop="1" thickBo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8" thickTop="1" thickBo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8" thickTop="1" thickBo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8" thickTop="1" thickBo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8" thickTop="1" thickBo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8" thickTop="1" thickBo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8" thickTop="1" thickBo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7" thickTop="1"/>
  </sheetData>
  <mergeCells count="5">
    <mergeCell ref="H4:H8"/>
    <mergeCell ref="D16:E16"/>
    <mergeCell ref="G16:H16"/>
    <mergeCell ref="D29:E29"/>
    <mergeCell ref="G29:H29"/>
  </mergeCells>
  <hyperlinks>
    <hyperlink ref="C7" r:id="rId1" xr:uid="{00000000-0004-0000-0100-000000000000}"/>
    <hyperlink ref="C8" r:id="rId2" xr:uid="{00000000-0004-0000-0100-000001000000}"/>
  </hyperlinks>
  <printOptions horizontalCentered="1" verticalCentered="1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Vergleich</vt:lpstr>
      <vt:lpstr>Längere Nutzung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</dc:creator>
  <cp:lastModifiedBy>WH</cp:lastModifiedBy>
  <cp:lastPrinted>2016-07-24T10:17:03Z</cp:lastPrinted>
  <dcterms:created xsi:type="dcterms:W3CDTF">2016-07-24T09:52:42Z</dcterms:created>
  <dcterms:modified xsi:type="dcterms:W3CDTF">2018-09-03T10:44:44Z</dcterms:modified>
</cp:coreProperties>
</file>